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erekStringer/Downloads/"/>
    </mc:Choice>
  </mc:AlternateContent>
  <xr:revisionPtr revIDLastSave="0" documentId="13_ncr:1_{E35732C9-E5D5-C047-8AB0-68FBBA318092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Pled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4" i="1"/>
  <c r="N9" i="1"/>
  <c r="C7" i="1"/>
  <c r="K6" i="1"/>
  <c r="K7" i="1" s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R3" i="1"/>
  <c r="R9" i="1" s="1"/>
  <c r="J9" i="1" s="1"/>
  <c r="R12" i="1" l="1"/>
  <c r="N12" i="1" s="1"/>
  <c r="Q18" i="1" l="1"/>
  <c r="I18" i="1"/>
  <c r="P18" i="1"/>
  <c r="H18" i="1"/>
  <c r="O18" i="1"/>
  <c r="G18" i="1"/>
  <c r="T18" i="1"/>
  <c r="L18" i="1"/>
  <c r="D18" i="1"/>
  <c r="U18" i="1"/>
  <c r="M18" i="1"/>
  <c r="E18" i="1"/>
  <c r="S18" i="1"/>
  <c r="K18" i="1"/>
  <c r="C18" i="1"/>
  <c r="R18" i="1"/>
  <c r="J18" i="1"/>
  <c r="V18" i="1"/>
  <c r="N18" i="1"/>
  <c r="F18" i="1"/>
  <c r="N14" i="1"/>
  <c r="V19" i="1" l="1"/>
  <c r="U19" i="1"/>
  <c r="M19" i="1"/>
  <c r="E19" i="1"/>
  <c r="L19" i="1"/>
  <c r="D19" i="1"/>
  <c r="K19" i="1"/>
  <c r="C19" i="1"/>
  <c r="T19" i="1"/>
  <c r="H19" i="1"/>
  <c r="S19" i="1"/>
  <c r="R19" i="1"/>
  <c r="Q19" i="1"/>
  <c r="I19" i="1"/>
  <c r="P19" i="1"/>
  <c r="O19" i="1"/>
  <c r="G19" i="1"/>
  <c r="N19" i="1"/>
  <c r="F19" i="1"/>
  <c r="J19" i="1"/>
  <c r="N15" i="1"/>
</calcChain>
</file>

<file path=xl/sharedStrings.xml><?xml version="1.0" encoding="utf-8"?>
<sst xmlns="http://schemas.openxmlformats.org/spreadsheetml/2006/main" count="26" uniqueCount="18">
  <si>
    <t>Note Amount</t>
  </si>
  <si>
    <t>Int Rate</t>
  </si>
  <si>
    <t>Pmt</t>
  </si>
  <si>
    <t>Term</t>
  </si>
  <si>
    <t>Note Recievable</t>
  </si>
  <si>
    <t>left</t>
  </si>
  <si>
    <t xml:space="preserve">Yield </t>
  </si>
  <si>
    <t>of Note's Balance</t>
  </si>
  <si>
    <t>of Note balance</t>
  </si>
  <si>
    <t>Buy Terms</t>
  </si>
  <si>
    <t xml:space="preserve">   </t>
  </si>
  <si>
    <t>Borrow Funds</t>
  </si>
  <si>
    <t>Net $$ @ Pledge</t>
  </si>
  <si>
    <t>Net Cash Flow</t>
  </si>
  <si>
    <t>Annual Income</t>
  </si>
  <si>
    <t>Buy</t>
  </si>
  <si>
    <t>Pledge</t>
  </si>
  <si>
    <t>Note Invstr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</si>
</sst>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9" x14ac:knownFonts="1">
    <font>
      <sz val="10"/>
      <color rgb="FF000000"/>
      <name val="Arial"/>
    </font>
    <font>
      <sz val="10"/>
      <color theme="1"/>
      <name val="Arial"/>
    </font>
    <font>
      <sz val="18"/>
      <color theme="1"/>
      <name val="Arial"/>
    </font>
    <font>
      <sz val="18"/>
      <color rgb="FF000000"/>
      <name val="Arial"/>
    </font>
    <font>
      <sz val="10"/>
      <name val="Arial"/>
    </font>
    <font>
      <sz val="18"/>
      <color rgb="FFFFFFFF"/>
      <name val="Arial"/>
    </font>
    <font>
      <b/>
      <sz val="18"/>
      <color rgb="FFFFFFFF"/>
      <name val="Arial"/>
    </font>
    <font>
      <sz val="12"/>
      <color theme="1"/>
      <name val="Arial"/>
    </font>
    <font>
      <sz val="12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6600"/>
        <bgColor rgb="FFFF6600"/>
      </patternFill>
    </fill>
    <fill>
      <patternFill patternType="solid">
        <fgColor rgb="FF0000FF"/>
        <bgColor rgb="FF0000FF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EE9E5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00FFFC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FFFFFF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1" xfId="0" applyFont="1" applyBorder="1"/>
    <xf numFmtId="10" fontId="1" fillId="0" borderId="1" xfId="0" applyNumberFormat="1" applyFont="1" applyBorder="1"/>
    <xf numFmtId="0" fontId="1" fillId="0" borderId="2" xfId="0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5" fillId="3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textRotation="60"/>
    </xf>
    <xf numFmtId="8" fontId="2" fillId="0" borderId="13" xfId="0" applyNumberFormat="1" applyFont="1" applyBorder="1" applyAlignment="1">
      <alignment textRotation="71"/>
    </xf>
    <xf numFmtId="8" fontId="2" fillId="0" borderId="14" xfId="0" applyNumberFormat="1" applyFont="1" applyBorder="1" applyAlignment="1">
      <alignment textRotation="71"/>
    </xf>
    <xf numFmtId="0" fontId="5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/>
    <xf numFmtId="0" fontId="2" fillId="0" borderId="21" xfId="0" applyFont="1" applyBorder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/>
    <xf numFmtId="10" fontId="2" fillId="9" borderId="22" xfId="0" applyNumberFormat="1" applyFont="1" applyFill="1" applyBorder="1" applyAlignment="1">
      <alignment horizontal="left"/>
    </xf>
    <xf numFmtId="6" fontId="7" fillId="9" borderId="22" xfId="0" applyNumberFormat="1" applyFont="1" applyFill="1" applyBorder="1" applyAlignment="1">
      <alignment textRotation="71"/>
    </xf>
    <xf numFmtId="0" fontId="2" fillId="0" borderId="23" xfId="0" applyFont="1" applyBorder="1" applyAlignment="1">
      <alignment textRotation="60"/>
    </xf>
    <xf numFmtId="165" fontId="2" fillId="0" borderId="1" xfId="0" applyNumberFormat="1" applyFont="1" applyBorder="1" applyAlignment="1">
      <alignment textRotation="60"/>
    </xf>
    <xf numFmtId="165" fontId="2" fillId="0" borderId="23" xfId="0" applyNumberFormat="1" applyFont="1" applyBorder="1" applyAlignment="1">
      <alignment textRotation="60"/>
    </xf>
    <xf numFmtId="0" fontId="7" fillId="0" borderId="1" xfId="0" applyFont="1" applyBorder="1"/>
    <xf numFmtId="165" fontId="8" fillId="10" borderId="22" xfId="0" applyNumberFormat="1" applyFont="1" applyFill="1" applyBorder="1" applyAlignment="1">
      <alignment textRotation="71"/>
    </xf>
    <xf numFmtId="10" fontId="3" fillId="10" borderId="2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1" fontId="2" fillId="4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164" fontId="2" fillId="3" borderId="3" xfId="0" applyNumberFormat="1" applyFont="1" applyFill="1" applyBorder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8" fontId="2" fillId="3" borderId="3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textRotation="90"/>
    </xf>
    <xf numFmtId="0" fontId="4" fillId="0" borderId="15" xfId="0" applyFont="1" applyBorder="1"/>
    <xf numFmtId="8" fontId="6" fillId="5" borderId="16" xfId="0" applyNumberFormat="1" applyFont="1" applyFill="1" applyBorder="1" applyAlignment="1">
      <alignment horizontal="center"/>
    </xf>
    <xf numFmtId="8" fontId="6" fillId="6" borderId="3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right"/>
    </xf>
    <xf numFmtId="0" fontId="4" fillId="0" borderId="17" xfId="0" applyFont="1" applyBorder="1"/>
    <xf numFmtId="0" fontId="2" fillId="7" borderId="16" xfId="0" applyFont="1" applyFill="1" applyBorder="1"/>
    <xf numFmtId="10" fontId="2" fillId="8" borderId="3" xfId="0" applyNumberFormat="1" applyFont="1" applyFill="1" applyBorder="1" applyAlignment="1">
      <alignment horizontal="right"/>
    </xf>
    <xf numFmtId="0" fontId="2" fillId="8" borderId="16" xfId="0" applyFont="1" applyFill="1" applyBorder="1"/>
    <xf numFmtId="10" fontId="2" fillId="4" borderId="3" xfId="0" applyNumberFormat="1" applyFont="1" applyFill="1" applyBorder="1" applyAlignment="1">
      <alignment horizontal="center"/>
    </xf>
    <xf numFmtId="8" fontId="2" fillId="4" borderId="3" xfId="0" applyNumberFormat="1" applyFont="1" applyFill="1" applyBorder="1" applyAlignment="1">
      <alignment horizontal="center"/>
    </xf>
    <xf numFmtId="0" fontId="3" fillId="10" borderId="3" xfId="0" applyFont="1" applyFill="1" applyBorder="1"/>
    <xf numFmtId="0" fontId="4" fillId="11" borderId="4" xfId="0" applyFont="1" applyFill="1" applyBorder="1"/>
    <xf numFmtId="0" fontId="4" fillId="11" borderId="5" xfId="0" applyFont="1" applyFill="1" applyBorder="1"/>
    <xf numFmtId="0" fontId="3" fillId="10" borderId="18" xfId="0" applyFont="1" applyFill="1" applyBorder="1" applyAlignment="1">
      <alignment horizontal="center"/>
    </xf>
    <xf numFmtId="0" fontId="4" fillId="11" borderId="19" xfId="0" applyFont="1" applyFill="1" applyBorder="1"/>
    <xf numFmtId="0" fontId="4" fillId="11" borderId="20" xfId="0" applyFont="1" applyFill="1" applyBorder="1"/>
    <xf numFmtId="10" fontId="2" fillId="3" borderId="3" xfId="0" applyNumberFormat="1" applyFont="1" applyFill="1" applyBorder="1" applyAlignment="1">
      <alignment horizontal="center"/>
    </xf>
    <xf numFmtId="8" fontId="3" fillId="10" borderId="3" xfId="0" applyNumberFormat="1" applyFont="1" applyFill="1" applyBorder="1" applyAlignment="1">
      <alignment horizontal="center"/>
    </xf>
    <xf numFmtId="0" fontId="3" fillId="12" borderId="3" xfId="0" applyFont="1" applyFill="1" applyBorder="1"/>
    <xf numFmtId="0" fontId="4" fillId="13" borderId="4" xfId="0" applyFont="1" applyFill="1" applyBorder="1"/>
    <xf numFmtId="0" fontId="4" fillId="13" borderId="5" xfId="0" applyFont="1" applyFill="1" applyBorder="1"/>
    <xf numFmtId="0" fontId="3" fillId="12" borderId="18" xfId="0" applyFont="1" applyFill="1" applyBorder="1" applyAlignment="1">
      <alignment horizontal="center"/>
    </xf>
    <xf numFmtId="0" fontId="4" fillId="13" borderId="19" xfId="0" applyFont="1" applyFill="1" applyBorder="1"/>
    <xf numFmtId="0" fontId="4" fillId="13" borderId="20" xfId="0" applyFont="1" applyFill="1" applyBorder="1"/>
    <xf numFmtId="164" fontId="2" fillId="12" borderId="3" xfId="0" applyNumberFormat="1" applyFont="1" applyFill="1" applyBorder="1" applyAlignment="1">
      <alignment horizontal="center"/>
    </xf>
    <xf numFmtId="0" fontId="3" fillId="12" borderId="22" xfId="0" applyFont="1" applyFill="1" applyBorder="1" applyAlignment="1"/>
    <xf numFmtId="165" fontId="8" fillId="12" borderId="22" xfId="0" applyNumberFormat="1" applyFont="1" applyFill="1" applyBorder="1" applyAlignment="1">
      <alignment textRotation="7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W20"/>
  <sheetViews>
    <sheetView tabSelected="1" workbookViewId="0">
      <selection activeCell="W17" sqref="W17"/>
    </sheetView>
  </sheetViews>
  <sheetFormatPr baseColWidth="10" defaultColWidth="14.5" defaultRowHeight="15" customHeight="1" x14ac:dyDescent="0.15"/>
  <cols>
    <col min="1" max="1" width="3.83203125" customWidth="1"/>
    <col min="2" max="2" width="16.33203125" customWidth="1"/>
    <col min="3" max="21" width="6.5" customWidth="1"/>
    <col min="22" max="22" width="5.5" customWidth="1"/>
    <col min="23" max="23" width="8.83203125" customWidth="1"/>
  </cols>
  <sheetData>
    <row r="1" spans="1:23" ht="12.75" customHeight="1" x14ac:dyDescent="0.15">
      <c r="A1" s="1"/>
      <c r="B1" s="2"/>
      <c r="C1" s="1"/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" customHeight="1" x14ac:dyDescent="0.25">
      <c r="A2" s="4"/>
      <c r="B2" s="5"/>
      <c r="C2" s="4"/>
      <c r="D2" s="35" t="s">
        <v>0</v>
      </c>
      <c r="E2" s="36"/>
      <c r="F2" s="36"/>
      <c r="G2" s="36"/>
      <c r="H2" s="37"/>
      <c r="I2" s="6"/>
      <c r="J2" s="40" t="s">
        <v>1</v>
      </c>
      <c r="K2" s="36"/>
      <c r="L2" s="37"/>
      <c r="M2" s="6"/>
      <c r="N2" s="35" t="s">
        <v>2</v>
      </c>
      <c r="O2" s="36"/>
      <c r="P2" s="37"/>
      <c r="Q2" s="6"/>
      <c r="R2" s="35" t="s">
        <v>3</v>
      </c>
      <c r="S2" s="36"/>
      <c r="T2" s="37"/>
      <c r="U2" s="4"/>
      <c r="V2" s="7"/>
      <c r="W2" s="4"/>
    </row>
    <row r="3" spans="1:23" ht="27" customHeight="1" x14ac:dyDescent="0.25">
      <c r="A3" s="41" t="s">
        <v>4</v>
      </c>
      <c r="B3" s="42"/>
      <c r="C3" s="43"/>
      <c r="D3" s="44">
        <v>60000</v>
      </c>
      <c r="E3" s="36"/>
      <c r="F3" s="36"/>
      <c r="G3" s="36"/>
      <c r="H3" s="37"/>
      <c r="I3" s="8"/>
      <c r="J3" s="45">
        <v>0.09</v>
      </c>
      <c r="K3" s="36"/>
      <c r="L3" s="37"/>
      <c r="M3" s="8"/>
      <c r="N3" s="46">
        <v>503.52</v>
      </c>
      <c r="O3" s="36"/>
      <c r="P3" s="37"/>
      <c r="Q3" s="8"/>
      <c r="R3" s="38">
        <f>NPER(J3/12,N3,-D3)</f>
        <v>299.99512392373686</v>
      </c>
      <c r="S3" s="36"/>
      <c r="T3" s="37"/>
      <c r="U3" s="39" t="s">
        <v>5</v>
      </c>
      <c r="V3" s="37"/>
      <c r="W3" s="4"/>
    </row>
    <row r="4" spans="1:23" ht="11.25" customHeight="1" x14ac:dyDescent="0.25">
      <c r="A4" s="4"/>
      <c r="B4" s="5"/>
      <c r="C4" s="4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hidden="1" customHeight="1" x14ac:dyDescent="0.15">
      <c r="A5" s="10"/>
      <c r="B5" s="47" t="s">
        <v>6</v>
      </c>
      <c r="C5" s="11">
        <f>N3</f>
        <v>503.52</v>
      </c>
      <c r="D5" s="11">
        <f>N3</f>
        <v>503.52</v>
      </c>
      <c r="E5" s="11">
        <f>N3</f>
        <v>503.52</v>
      </c>
      <c r="F5" s="11">
        <f>N3</f>
        <v>503.52</v>
      </c>
      <c r="G5" s="11">
        <f>N3</f>
        <v>503.52</v>
      </c>
      <c r="H5" s="11">
        <f>N3</f>
        <v>503.52</v>
      </c>
      <c r="I5" s="11">
        <f>N3</f>
        <v>503.52</v>
      </c>
      <c r="J5" s="11">
        <f>N3</f>
        <v>503.52</v>
      </c>
      <c r="K5" s="11">
        <f>N3</f>
        <v>503.52</v>
      </c>
      <c r="L5" s="11">
        <f>N3</f>
        <v>503.52</v>
      </c>
      <c r="M5" s="11">
        <f>N3</f>
        <v>503.52</v>
      </c>
      <c r="N5" s="11">
        <f>N3</f>
        <v>503.52</v>
      </c>
      <c r="O5" s="11">
        <f>N3</f>
        <v>503.52</v>
      </c>
      <c r="P5" s="11">
        <f>N3</f>
        <v>503.52</v>
      </c>
      <c r="Q5" s="11">
        <f>N3</f>
        <v>503.52</v>
      </c>
      <c r="R5" s="11">
        <f>N3</f>
        <v>503.52</v>
      </c>
      <c r="S5" s="11">
        <f>N3</f>
        <v>503.52</v>
      </c>
      <c r="T5" s="11">
        <f>N3</f>
        <v>503.52</v>
      </c>
      <c r="U5" s="11">
        <f>N3</f>
        <v>503.52</v>
      </c>
      <c r="V5" s="12">
        <f>N3</f>
        <v>503.52</v>
      </c>
      <c r="W5" s="10"/>
    </row>
    <row r="6" spans="1:23" ht="27" hidden="1" customHeight="1" x14ac:dyDescent="0.25">
      <c r="A6" s="4"/>
      <c r="B6" s="48"/>
      <c r="C6" s="49">
        <v>192256.36617604829</v>
      </c>
      <c r="D6" s="36"/>
      <c r="E6" s="36"/>
      <c r="F6" s="36"/>
      <c r="G6" s="36"/>
      <c r="H6" s="36"/>
      <c r="I6" s="36"/>
      <c r="J6" s="37"/>
      <c r="K6" s="50" t="e">
        <f>PV(J3/12,#REF!-96,-N3)</f>
        <v>#REF!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4"/>
    </row>
    <row r="7" spans="1:23" ht="27" hidden="1" customHeight="1" x14ac:dyDescent="0.25">
      <c r="A7" s="4"/>
      <c r="B7" s="5"/>
      <c r="C7" s="51" t="e">
        <f>C6/#REF!</f>
        <v>#REF!</v>
      </c>
      <c r="D7" s="52"/>
      <c r="E7" s="53" t="s">
        <v>7</v>
      </c>
      <c r="F7" s="36"/>
      <c r="G7" s="36"/>
      <c r="H7" s="36"/>
      <c r="I7" s="36"/>
      <c r="J7" s="37"/>
      <c r="K7" s="54" t="e">
        <f>K6/#REF!</f>
        <v>#REF!</v>
      </c>
      <c r="L7" s="52"/>
      <c r="M7" s="55" t="s">
        <v>8</v>
      </c>
      <c r="N7" s="36"/>
      <c r="O7" s="36"/>
      <c r="P7" s="36"/>
      <c r="Q7" s="36"/>
      <c r="R7" s="36"/>
      <c r="S7" s="36"/>
      <c r="T7" s="36"/>
      <c r="U7" s="36"/>
      <c r="V7" s="37"/>
      <c r="W7" s="4"/>
    </row>
    <row r="8" spans="1:23" ht="27" customHeight="1" x14ac:dyDescent="0.25">
      <c r="A8" s="4"/>
      <c r="B8" s="5"/>
      <c r="C8" s="4"/>
      <c r="D8" s="69" t="s">
        <v>0</v>
      </c>
      <c r="E8" s="70"/>
      <c r="F8" s="70"/>
      <c r="G8" s="70"/>
      <c r="H8" s="71"/>
      <c r="I8" s="6"/>
      <c r="J8" s="69" t="s">
        <v>1</v>
      </c>
      <c r="K8" s="70"/>
      <c r="L8" s="71"/>
      <c r="M8" s="6"/>
      <c r="N8" s="69" t="s">
        <v>2</v>
      </c>
      <c r="O8" s="70"/>
      <c r="P8" s="71"/>
      <c r="Q8" s="6"/>
      <c r="R8" s="69" t="s">
        <v>3</v>
      </c>
      <c r="S8" s="70"/>
      <c r="T8" s="71"/>
      <c r="U8" s="4"/>
      <c r="V8" s="7"/>
      <c r="W8" s="4"/>
    </row>
    <row r="9" spans="1:23" ht="27" customHeight="1" x14ac:dyDescent="0.25">
      <c r="A9" s="66" t="s">
        <v>9</v>
      </c>
      <c r="B9" s="67"/>
      <c r="C9" s="68"/>
      <c r="D9" s="44">
        <v>50000</v>
      </c>
      <c r="E9" s="36"/>
      <c r="F9" s="36"/>
      <c r="G9" s="36"/>
      <c r="H9" s="37"/>
      <c r="I9" s="8"/>
      <c r="J9" s="56">
        <f>RATE(R9,N9,-D9)*12</f>
        <v>0.11370823989901074</v>
      </c>
      <c r="K9" s="36"/>
      <c r="L9" s="37"/>
      <c r="M9" s="8"/>
      <c r="N9" s="57">
        <f>N3</f>
        <v>503.52</v>
      </c>
      <c r="O9" s="36"/>
      <c r="P9" s="37"/>
      <c r="Q9" s="8"/>
      <c r="R9" s="38">
        <f>R3</f>
        <v>299.99512392373686</v>
      </c>
      <c r="S9" s="36"/>
      <c r="T9" s="37"/>
      <c r="U9" s="4"/>
      <c r="V9" s="5"/>
      <c r="W9" s="4"/>
    </row>
    <row r="10" spans="1:23" ht="11.25" customHeight="1" x14ac:dyDescent="0.25">
      <c r="A10" s="4"/>
      <c r="B10" s="13"/>
      <c r="C10" s="13"/>
      <c r="D10" s="14"/>
      <c r="E10" s="14"/>
      <c r="F10" s="14"/>
      <c r="G10" s="15"/>
      <c r="H10" s="15"/>
      <c r="I10" s="15"/>
      <c r="J10" s="16"/>
      <c r="K10" s="16"/>
      <c r="L10" s="15"/>
      <c r="M10" s="15"/>
      <c r="N10" s="17"/>
      <c r="O10" s="15"/>
      <c r="P10" s="15"/>
      <c r="Q10" s="15"/>
      <c r="R10" s="18"/>
      <c r="S10" s="15"/>
      <c r="T10" s="15"/>
      <c r="U10" s="4"/>
      <c r="V10" s="5"/>
      <c r="W10" s="4" t="s">
        <v>10</v>
      </c>
    </row>
    <row r="11" spans="1:23" ht="27" customHeight="1" x14ac:dyDescent="0.25">
      <c r="A11" s="4"/>
      <c r="B11" s="5"/>
      <c r="C11" s="4"/>
      <c r="D11" s="61" t="s">
        <v>0</v>
      </c>
      <c r="E11" s="62"/>
      <c r="F11" s="62"/>
      <c r="G11" s="62"/>
      <c r="H11" s="63"/>
      <c r="I11" s="6"/>
      <c r="J11" s="61" t="s">
        <v>1</v>
      </c>
      <c r="K11" s="62"/>
      <c r="L11" s="63"/>
      <c r="M11" s="6"/>
      <c r="N11" s="61" t="s">
        <v>2</v>
      </c>
      <c r="O11" s="62"/>
      <c r="P11" s="63"/>
      <c r="Q11" s="6"/>
      <c r="R11" s="61" t="s">
        <v>3</v>
      </c>
      <c r="S11" s="62"/>
      <c r="T11" s="63"/>
      <c r="U11" s="4"/>
      <c r="V11" s="7"/>
      <c r="W11" s="4"/>
    </row>
    <row r="12" spans="1:23" ht="27" customHeight="1" x14ac:dyDescent="0.25">
      <c r="A12" s="58" t="s">
        <v>11</v>
      </c>
      <c r="B12" s="59"/>
      <c r="C12" s="60"/>
      <c r="D12" s="44">
        <v>56000</v>
      </c>
      <c r="E12" s="36"/>
      <c r="F12" s="36"/>
      <c r="G12" s="36"/>
      <c r="H12" s="37"/>
      <c r="I12" s="8"/>
      <c r="J12" s="64">
        <v>0.06</v>
      </c>
      <c r="K12" s="36"/>
      <c r="L12" s="37"/>
      <c r="M12" s="8"/>
      <c r="N12" s="65">
        <f>N6+PMT(J12/12,R12,-D12)</f>
        <v>360.81131729418996</v>
      </c>
      <c r="O12" s="59"/>
      <c r="P12" s="60"/>
      <c r="Q12" s="8"/>
      <c r="R12" s="38">
        <f>R3</f>
        <v>299.99512392373686</v>
      </c>
      <c r="S12" s="36"/>
      <c r="T12" s="37"/>
      <c r="U12" s="4"/>
      <c r="V12" s="5"/>
      <c r="W12" s="4"/>
    </row>
    <row r="13" spans="1:23" ht="11.25" customHeight="1" x14ac:dyDescent="0.25">
      <c r="A13" s="4"/>
      <c r="B13" s="13"/>
      <c r="C13" s="13"/>
      <c r="D13" s="14"/>
      <c r="E13" s="14"/>
      <c r="F13" s="14"/>
      <c r="G13" s="15"/>
      <c r="H13" s="15"/>
      <c r="I13" s="15"/>
      <c r="J13" s="16"/>
      <c r="K13" s="16"/>
      <c r="L13" s="15"/>
      <c r="M13" s="15"/>
      <c r="N13" s="17"/>
      <c r="O13" s="15"/>
      <c r="P13" s="15"/>
      <c r="Q13" s="19"/>
      <c r="R13" s="20"/>
      <c r="S13" s="19"/>
      <c r="T13" s="19"/>
      <c r="U13" s="21"/>
      <c r="V13" s="22"/>
      <c r="W13" s="4"/>
    </row>
    <row r="14" spans="1:23" ht="27" customHeight="1" x14ac:dyDescent="0.25">
      <c r="A14" s="66" t="s">
        <v>12</v>
      </c>
      <c r="B14" s="67"/>
      <c r="C14" s="68"/>
      <c r="D14" s="72">
        <f>D12-D9</f>
        <v>6000</v>
      </c>
      <c r="E14" s="67"/>
      <c r="F14" s="67"/>
      <c r="G14" s="67"/>
      <c r="H14" s="68"/>
      <c r="I14" s="15"/>
      <c r="J14" s="16"/>
      <c r="K14" s="16"/>
      <c r="L14" s="15"/>
      <c r="M14" s="15"/>
      <c r="N14" s="72">
        <f>N3-N12</f>
        <v>142.70868270581002</v>
      </c>
      <c r="O14" s="67"/>
      <c r="P14" s="68"/>
      <c r="Q14" s="66" t="s">
        <v>13</v>
      </c>
      <c r="R14" s="67"/>
      <c r="S14" s="67"/>
      <c r="T14" s="67"/>
      <c r="U14" s="67"/>
      <c r="V14" s="68"/>
      <c r="W14" s="23"/>
    </row>
    <row r="15" spans="1:23" ht="27" customHeight="1" x14ac:dyDescent="0.25">
      <c r="A15" s="4"/>
      <c r="B15" s="13"/>
      <c r="C15" s="13"/>
      <c r="D15" s="14"/>
      <c r="E15" s="14"/>
      <c r="F15" s="14"/>
      <c r="G15" s="15"/>
      <c r="H15" s="15"/>
      <c r="I15" s="15"/>
      <c r="J15" s="16"/>
      <c r="K15" s="16"/>
      <c r="L15" s="15"/>
      <c r="M15" s="15"/>
      <c r="N15" s="72">
        <f>N14*12</f>
        <v>1712.5041924697202</v>
      </c>
      <c r="O15" s="67"/>
      <c r="P15" s="68"/>
      <c r="Q15" s="66" t="s">
        <v>14</v>
      </c>
      <c r="R15" s="67"/>
      <c r="S15" s="67"/>
      <c r="T15" s="67"/>
      <c r="U15" s="67"/>
      <c r="V15" s="68"/>
      <c r="W15" s="23"/>
    </row>
    <row r="16" spans="1:23" ht="11.25" customHeight="1" x14ac:dyDescent="0.25">
      <c r="A16" s="4"/>
      <c r="B16" s="13"/>
      <c r="C16" s="13"/>
      <c r="D16" s="14"/>
      <c r="E16" s="14"/>
      <c r="F16" s="14"/>
      <c r="G16" s="15"/>
      <c r="H16" s="15"/>
      <c r="I16" s="15"/>
      <c r="J16" s="16"/>
      <c r="K16" s="16"/>
      <c r="L16" s="15"/>
      <c r="M16" s="15"/>
      <c r="N16" s="17"/>
      <c r="O16" s="15"/>
      <c r="P16" s="15"/>
      <c r="Q16" s="24"/>
      <c r="R16" s="25"/>
      <c r="S16" s="24"/>
      <c r="T16" s="24"/>
      <c r="U16" s="9"/>
      <c r="V16" s="26"/>
      <c r="W16" s="4"/>
    </row>
    <row r="17" spans="1:23" ht="40.5" customHeight="1" x14ac:dyDescent="0.25">
      <c r="A17" s="10"/>
      <c r="B17" s="27" t="s">
        <v>15</v>
      </c>
      <c r="C17" s="28">
        <f>N9</f>
        <v>503.52</v>
      </c>
      <c r="D17" s="28">
        <f>N3</f>
        <v>503.52</v>
      </c>
      <c r="E17" s="28">
        <f>N3</f>
        <v>503.52</v>
      </c>
      <c r="F17" s="28">
        <f>N3</f>
        <v>503.52</v>
      </c>
      <c r="G17" s="28">
        <f>N3</f>
        <v>503.52</v>
      </c>
      <c r="H17" s="28">
        <f>N3</f>
        <v>503.52</v>
      </c>
      <c r="I17" s="28">
        <f>N3</f>
        <v>503.52</v>
      </c>
      <c r="J17" s="28">
        <f>N3</f>
        <v>503.52</v>
      </c>
      <c r="K17" s="28">
        <f>N3</f>
        <v>503.52</v>
      </c>
      <c r="L17" s="28">
        <f>N3</f>
        <v>503.52</v>
      </c>
      <c r="M17" s="28">
        <f>N3</f>
        <v>503.52</v>
      </c>
      <c r="N17" s="28">
        <f>N3</f>
        <v>503.52</v>
      </c>
      <c r="O17" s="28">
        <f>N3</f>
        <v>503.52</v>
      </c>
      <c r="P17" s="28">
        <f>N3</f>
        <v>503.52</v>
      </c>
      <c r="Q17" s="28">
        <f>N3</f>
        <v>503.52</v>
      </c>
      <c r="R17" s="28">
        <f>N3</f>
        <v>503.52</v>
      </c>
      <c r="S17" s="28">
        <f>N3</f>
        <v>503.52</v>
      </c>
      <c r="T17" s="28">
        <f>N3</f>
        <v>503.52</v>
      </c>
      <c r="U17" s="28">
        <f>N3</f>
        <v>503.52</v>
      </c>
      <c r="V17" s="28">
        <f>N3</f>
        <v>503.52</v>
      </c>
      <c r="W17" s="29"/>
    </row>
    <row r="18" spans="1:23" ht="40.5" customHeight="1" x14ac:dyDescent="0.25">
      <c r="A18" s="30"/>
      <c r="B18" s="34" t="s">
        <v>16</v>
      </c>
      <c r="C18" s="33">
        <f>N12</f>
        <v>360.81131729418996</v>
      </c>
      <c r="D18" s="33">
        <f>N12</f>
        <v>360.81131729418996</v>
      </c>
      <c r="E18" s="33">
        <f>N12</f>
        <v>360.81131729418996</v>
      </c>
      <c r="F18" s="33">
        <f>N12</f>
        <v>360.81131729418996</v>
      </c>
      <c r="G18" s="33">
        <f>N12</f>
        <v>360.81131729418996</v>
      </c>
      <c r="H18" s="33">
        <f>N12</f>
        <v>360.81131729418996</v>
      </c>
      <c r="I18" s="33">
        <f>N12</f>
        <v>360.81131729418996</v>
      </c>
      <c r="J18" s="33">
        <f>N12</f>
        <v>360.81131729418996</v>
      </c>
      <c r="K18" s="33">
        <f>N12</f>
        <v>360.81131729418996</v>
      </c>
      <c r="L18" s="33">
        <f>N12</f>
        <v>360.81131729418996</v>
      </c>
      <c r="M18" s="33">
        <f>N12</f>
        <v>360.81131729418996</v>
      </c>
      <c r="N18" s="33">
        <f>N12</f>
        <v>360.81131729418996</v>
      </c>
      <c r="O18" s="33">
        <f>N12</f>
        <v>360.81131729418996</v>
      </c>
      <c r="P18" s="33">
        <f>N12</f>
        <v>360.81131729418996</v>
      </c>
      <c r="Q18" s="33">
        <f>N12</f>
        <v>360.81131729418996</v>
      </c>
      <c r="R18" s="33">
        <f>N12</f>
        <v>360.81131729418996</v>
      </c>
      <c r="S18" s="33">
        <f>N12</f>
        <v>360.81131729418996</v>
      </c>
      <c r="T18" s="33">
        <f>N12</f>
        <v>360.81131729418996</v>
      </c>
      <c r="U18" s="33">
        <f>N12</f>
        <v>360.81131729418996</v>
      </c>
      <c r="V18" s="33">
        <f>N12</f>
        <v>360.81131729418996</v>
      </c>
      <c r="W18" s="31"/>
    </row>
    <row r="19" spans="1:23" ht="40.5" customHeight="1" x14ac:dyDescent="0.25">
      <c r="A19" s="30"/>
      <c r="B19" s="73" t="s">
        <v>17</v>
      </c>
      <c r="C19" s="74">
        <f>N14</f>
        <v>142.70868270581002</v>
      </c>
      <c r="D19" s="74">
        <f>N14</f>
        <v>142.70868270581002</v>
      </c>
      <c r="E19" s="74">
        <f>N14</f>
        <v>142.70868270581002</v>
      </c>
      <c r="F19" s="74">
        <f>N14</f>
        <v>142.70868270581002</v>
      </c>
      <c r="G19" s="74">
        <f>N14</f>
        <v>142.70868270581002</v>
      </c>
      <c r="H19" s="74">
        <f>N14</f>
        <v>142.70868270581002</v>
      </c>
      <c r="I19" s="74">
        <f>N14</f>
        <v>142.70868270581002</v>
      </c>
      <c r="J19" s="74">
        <f>N14</f>
        <v>142.70868270581002</v>
      </c>
      <c r="K19" s="74">
        <f>N14</f>
        <v>142.70868270581002</v>
      </c>
      <c r="L19" s="74">
        <f>N14</f>
        <v>142.70868270581002</v>
      </c>
      <c r="M19" s="74">
        <f>N14</f>
        <v>142.70868270581002</v>
      </c>
      <c r="N19" s="74">
        <f>N14</f>
        <v>142.70868270581002</v>
      </c>
      <c r="O19" s="74">
        <f>N14</f>
        <v>142.70868270581002</v>
      </c>
      <c r="P19" s="74">
        <f>N14</f>
        <v>142.70868270581002</v>
      </c>
      <c r="Q19" s="74">
        <f>N14</f>
        <v>142.70868270581002</v>
      </c>
      <c r="R19" s="74">
        <f>N14</f>
        <v>142.70868270581002</v>
      </c>
      <c r="S19" s="74">
        <f>N14</f>
        <v>142.70868270581002</v>
      </c>
      <c r="T19" s="74">
        <f>N14</f>
        <v>142.70868270581002</v>
      </c>
      <c r="U19" s="74">
        <f>N14</f>
        <v>142.70868270581002</v>
      </c>
      <c r="V19" s="74">
        <f>N14</f>
        <v>142.70868270581002</v>
      </c>
      <c r="W19" s="31"/>
    </row>
    <row r="20" spans="1:23" ht="15" customHeight="1" x14ac:dyDescent="0.2">
      <c r="A20" s="1"/>
      <c r="B20" s="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1"/>
    </row>
  </sheetData>
  <mergeCells count="41">
    <mergeCell ref="N15:P15"/>
    <mergeCell ref="Q15:V15"/>
    <mergeCell ref="D11:H11"/>
    <mergeCell ref="J11:L11"/>
    <mergeCell ref="N11:P11"/>
    <mergeCell ref="D12:H12"/>
    <mergeCell ref="J12:L12"/>
    <mergeCell ref="N12:P12"/>
    <mergeCell ref="R11:T11"/>
    <mergeCell ref="R12:T12"/>
    <mergeCell ref="A14:C14"/>
    <mergeCell ref="D14:H14"/>
    <mergeCell ref="N14:P14"/>
    <mergeCell ref="Q14:V14"/>
    <mergeCell ref="A12:C12"/>
    <mergeCell ref="R9:T9"/>
    <mergeCell ref="D8:H8"/>
    <mergeCell ref="J8:L8"/>
    <mergeCell ref="N8:P8"/>
    <mergeCell ref="A9:C9"/>
    <mergeCell ref="D9:H9"/>
    <mergeCell ref="J9:L9"/>
    <mergeCell ref="N9:P9"/>
    <mergeCell ref="C7:D7"/>
    <mergeCell ref="E7:J7"/>
    <mergeCell ref="K7:L7"/>
    <mergeCell ref="M7:V7"/>
    <mergeCell ref="R8:T8"/>
    <mergeCell ref="A3:C3"/>
    <mergeCell ref="D3:H3"/>
    <mergeCell ref="J3:L3"/>
    <mergeCell ref="N3:P3"/>
    <mergeCell ref="B5:B6"/>
    <mergeCell ref="C6:J6"/>
    <mergeCell ref="K6:V6"/>
    <mergeCell ref="R2:T2"/>
    <mergeCell ref="R3:T3"/>
    <mergeCell ref="U3:V3"/>
    <mergeCell ref="D2:H2"/>
    <mergeCell ref="J2:L2"/>
    <mergeCell ref="N2:P2"/>
  </mergeCells>
  <pageMargins left="0.75" right="0.75" top="1" bottom="1" header="0" footer="0"/>
  <pageSetup paperSize="5" scale="6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Pledge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2020-12-05T17:48:47Z</dcterms:modified>
</cp:coreProperties>
</file>